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temad08\Documents\"/>
    </mc:Choice>
  </mc:AlternateContent>
  <xr:revisionPtr revIDLastSave="0" documentId="13_ncr:1_{A2185919-430E-4258-8749-4438F91C3071}" xr6:coauthVersionLast="47" xr6:coauthVersionMax="47" xr10:uidLastSave="{00000000-0000-0000-0000-000000000000}"/>
  <bookViews>
    <workbookView xWindow="-108" yWindow="-108" windowWidth="23256" windowHeight="12456" xr2:uid="{D45E14FE-2822-425B-BB31-DA8A5596970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2" l="1"/>
  <c r="D24" i="2"/>
  <c r="D19" i="2"/>
  <c r="D21" i="2" l="1"/>
  <c r="D23" i="2" s="1"/>
  <c r="D27" i="2" l="1"/>
  <c r="D26" i="2"/>
  <c r="D29" i="2" s="1"/>
  <c r="D30" i="2" l="1"/>
  <c r="D33" i="2" s="1"/>
  <c r="D38" i="2"/>
  <c r="D32" i="2"/>
  <c r="D37" i="2"/>
  <c r="D39" i="2"/>
  <c r="D36" i="2"/>
  <c r="D35" i="2"/>
  <c r="D20" i="2" l="1"/>
</calcChain>
</file>

<file path=xl/sharedStrings.xml><?xml version="1.0" encoding="utf-8"?>
<sst xmlns="http://schemas.openxmlformats.org/spreadsheetml/2006/main" count="37" uniqueCount="37">
  <si>
    <t>حقوق پایه</t>
  </si>
  <si>
    <t>حق مسئولیت</t>
  </si>
  <si>
    <t>حق سرپرستی</t>
  </si>
  <si>
    <t>سختی کار</t>
  </si>
  <si>
    <t>نوبت کاری</t>
  </si>
  <si>
    <t>اضافه کاری</t>
  </si>
  <si>
    <t>حق مسکن</t>
  </si>
  <si>
    <t>حق خواربار</t>
  </si>
  <si>
    <t>حق تاهل</t>
  </si>
  <si>
    <t>حق اولاد</t>
  </si>
  <si>
    <t>ایاب و ذهاب</t>
  </si>
  <si>
    <t>جمع کل</t>
  </si>
  <si>
    <t>مالیات</t>
  </si>
  <si>
    <t>شرح</t>
  </si>
  <si>
    <t>سایر مزایا مشمول10%</t>
  </si>
  <si>
    <t>سایر حقوق مشمول پلکانی</t>
  </si>
  <si>
    <t>طبقه</t>
  </si>
  <si>
    <t>عناوین مشمول مالیات پلکانی</t>
  </si>
  <si>
    <t>عناوین مشمول مالیات10%</t>
  </si>
  <si>
    <t>جمع پلکانی</t>
  </si>
  <si>
    <t>جمع 10%</t>
  </si>
  <si>
    <t>معافیت پلکانی</t>
  </si>
  <si>
    <t>معافیت10%</t>
  </si>
  <si>
    <t>مانده پلکانی</t>
  </si>
  <si>
    <t>مانده10%</t>
  </si>
  <si>
    <t>مالیات پلکانی</t>
  </si>
  <si>
    <t>مالیات پله اول</t>
  </si>
  <si>
    <t>مالیات پله دوم</t>
  </si>
  <si>
    <t>مالیات پله سوم</t>
  </si>
  <si>
    <t>مالیات پله چهارم</t>
  </si>
  <si>
    <t>مالیات پله آخر</t>
  </si>
  <si>
    <t>بیمه تامین اجتماعی</t>
  </si>
  <si>
    <t>پایه سنوات</t>
  </si>
  <si>
    <t>ریال</t>
  </si>
  <si>
    <t>براساس اطلاعات حقوق خودتان جدول زیر را تکمیل کنید.</t>
  </si>
  <si>
    <t>تا عدد بیمه و مالیات مکسوره از حقوق را بدست آورید.</t>
  </si>
  <si>
    <t>مالیات ثابت10%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</si>
</sst>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0" fillId="0" borderId="1" xfId="0" applyNumberFormat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 textRotation="90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/>
    </xf>
    <xf numFmtId="3" fontId="0" fillId="0" borderId="1" xfId="0" applyNumberForma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3D37-ABBD-48D1-9672-9B1F950D6674}">
  <dimension ref="B2:E41"/>
  <sheetViews>
    <sheetView rightToLeft="1" tabSelected="1" workbookViewId="0">
      <selection activeCell="G10" sqref="G10"/>
    </sheetView>
  </sheetViews>
  <sheetFormatPr defaultRowHeight="14.4" x14ac:dyDescent="0.3"/>
  <cols>
    <col min="1" max="1" width="3.109375" style="6" customWidth="1"/>
    <col min="2" max="2" width="8.88671875" style="6"/>
    <col min="3" max="3" width="18.109375" style="6" bestFit="1" customWidth="1"/>
    <col min="4" max="4" width="12.5546875" style="7" customWidth="1"/>
    <col min="5" max="5" width="11" style="7" bestFit="1" customWidth="1"/>
    <col min="6" max="16384" width="8.88671875" style="6"/>
  </cols>
  <sheetData>
    <row r="2" spans="2:4" x14ac:dyDescent="0.3">
      <c r="B2" s="6" t="s">
        <v>34</v>
      </c>
    </row>
    <row r="3" spans="2:4" x14ac:dyDescent="0.3">
      <c r="B3" s="6" t="s">
        <v>35</v>
      </c>
    </row>
    <row r="4" spans="2:4" x14ac:dyDescent="0.3">
      <c r="B4" s="12" t="s">
        <v>16</v>
      </c>
      <c r="C4" s="3" t="s">
        <v>13</v>
      </c>
      <c r="D4" s="5" t="s">
        <v>33</v>
      </c>
    </row>
    <row r="5" spans="2:4" x14ac:dyDescent="0.3">
      <c r="B5" s="9" t="s">
        <v>17</v>
      </c>
      <c r="C5" s="13" t="s">
        <v>0</v>
      </c>
      <c r="D5" s="15">
        <v>813462366</v>
      </c>
    </row>
    <row r="6" spans="2:4" x14ac:dyDescent="0.3">
      <c r="B6" s="9"/>
      <c r="C6" s="13" t="s">
        <v>32</v>
      </c>
      <c r="D6" s="15">
        <v>0</v>
      </c>
    </row>
    <row r="7" spans="2:4" x14ac:dyDescent="0.3">
      <c r="B7" s="9"/>
      <c r="C7" s="13" t="s">
        <v>1</v>
      </c>
      <c r="D7" s="15">
        <v>0</v>
      </c>
    </row>
    <row r="8" spans="2:4" x14ac:dyDescent="0.3">
      <c r="B8" s="9"/>
      <c r="C8" s="13" t="s">
        <v>2</v>
      </c>
      <c r="D8" s="15">
        <v>0</v>
      </c>
    </row>
    <row r="9" spans="2:4" x14ac:dyDescent="0.3">
      <c r="B9" s="9"/>
      <c r="C9" s="13" t="s">
        <v>3</v>
      </c>
      <c r="D9" s="15">
        <v>0</v>
      </c>
    </row>
    <row r="10" spans="2:4" x14ac:dyDescent="0.3">
      <c r="B10" s="9"/>
      <c r="C10" s="13" t="s">
        <v>4</v>
      </c>
      <c r="D10" s="15">
        <v>0</v>
      </c>
    </row>
    <row r="11" spans="2:4" x14ac:dyDescent="0.3">
      <c r="B11" s="9"/>
      <c r="C11" s="13" t="s">
        <v>15</v>
      </c>
      <c r="D11" s="15">
        <v>0</v>
      </c>
    </row>
    <row r="12" spans="2:4" x14ac:dyDescent="0.3">
      <c r="B12" s="9" t="s">
        <v>18</v>
      </c>
      <c r="C12" s="13" t="s">
        <v>5</v>
      </c>
      <c r="D12" s="15">
        <v>0</v>
      </c>
    </row>
    <row r="13" spans="2:4" x14ac:dyDescent="0.3">
      <c r="B13" s="9"/>
      <c r="C13" s="13" t="s">
        <v>6</v>
      </c>
      <c r="D13" s="15">
        <v>9000000</v>
      </c>
    </row>
    <row r="14" spans="2:4" x14ac:dyDescent="0.3">
      <c r="B14" s="9"/>
      <c r="C14" s="13" t="s">
        <v>7</v>
      </c>
      <c r="D14" s="15">
        <v>22000000</v>
      </c>
    </row>
    <row r="15" spans="2:4" x14ac:dyDescent="0.3">
      <c r="B15" s="9"/>
      <c r="C15" s="13" t="s">
        <v>8</v>
      </c>
      <c r="D15" s="15">
        <v>5000000</v>
      </c>
    </row>
    <row r="16" spans="2:4" x14ac:dyDescent="0.3">
      <c r="B16" s="9"/>
      <c r="C16" s="13" t="s">
        <v>9</v>
      </c>
      <c r="D16" s="15">
        <v>10000000</v>
      </c>
    </row>
    <row r="17" spans="2:4" x14ac:dyDescent="0.3">
      <c r="B17" s="9"/>
      <c r="C17" s="13" t="s">
        <v>10</v>
      </c>
      <c r="D17" s="15">
        <v>0</v>
      </c>
    </row>
    <row r="18" spans="2:4" x14ac:dyDescent="0.3">
      <c r="B18" s="9"/>
      <c r="C18" s="13" t="s">
        <v>14</v>
      </c>
      <c r="D18" s="15">
        <v>0</v>
      </c>
    </row>
    <row r="19" spans="2:4" x14ac:dyDescent="0.3">
      <c r="B19" s="10" t="s">
        <v>11</v>
      </c>
      <c r="C19" s="11"/>
      <c r="D19" s="2">
        <f>SUM(D5:D18)</f>
        <v>859462366</v>
      </c>
    </row>
    <row r="20" spans="2:4" x14ac:dyDescent="0.3">
      <c r="B20" s="10" t="s">
        <v>12</v>
      </c>
      <c r="C20" s="11"/>
      <c r="D20" s="14">
        <f>D32+D33</f>
        <v>47706354.899483673</v>
      </c>
    </row>
    <row r="21" spans="2:4" x14ac:dyDescent="0.3">
      <c r="B21" s="10" t="s">
        <v>31</v>
      </c>
      <c r="C21" s="11"/>
      <c r="D21" s="14">
        <f>(D19-D16)*7%</f>
        <v>59462365.620000005</v>
      </c>
    </row>
    <row r="23" spans="2:4" hidden="1" x14ac:dyDescent="0.3">
      <c r="D23" s="7">
        <f>D19-D21</f>
        <v>800000000.38</v>
      </c>
    </row>
    <row r="24" spans="2:4" hidden="1" x14ac:dyDescent="0.3">
      <c r="B24" s="8"/>
      <c r="C24" s="13" t="s">
        <v>19</v>
      </c>
      <c r="D24" s="1">
        <f>SUM(D5:D11)*0.93</f>
        <v>756520000.38</v>
      </c>
    </row>
    <row r="25" spans="2:4" hidden="1" x14ac:dyDescent="0.3">
      <c r="B25" s="8"/>
      <c r="C25" s="13" t="s">
        <v>20</v>
      </c>
      <c r="D25" s="1">
        <f>SUM(D12:D18)-((SUM(D12:D18)-D16)*7%)</f>
        <v>43480000</v>
      </c>
    </row>
    <row r="26" spans="2:4" hidden="1" x14ac:dyDescent="0.3">
      <c r="C26" s="4" t="s">
        <v>21</v>
      </c>
      <c r="D26" s="7">
        <f>400000000/D23*D24</f>
        <v>378260000.0103265</v>
      </c>
    </row>
    <row r="27" spans="2:4" hidden="1" x14ac:dyDescent="0.3">
      <c r="C27" s="4" t="s">
        <v>22</v>
      </c>
      <c r="D27" s="7">
        <f>400000000/D23*D25</f>
        <v>21739999.989673499</v>
      </c>
    </row>
    <row r="28" spans="2:4" hidden="1" x14ac:dyDescent="0.3"/>
    <row r="29" spans="2:4" hidden="1" x14ac:dyDescent="0.3">
      <c r="C29" s="4" t="s">
        <v>23</v>
      </c>
      <c r="D29" s="7">
        <f>SUM(D5:D11)-D26</f>
        <v>435202365.9896735</v>
      </c>
    </row>
    <row r="30" spans="2:4" hidden="1" x14ac:dyDescent="0.3">
      <c r="C30" s="4" t="s">
        <v>24</v>
      </c>
      <c r="D30" s="7">
        <f>SUM(D12:D18)-D27</f>
        <v>24260000.010326501</v>
      </c>
    </row>
    <row r="31" spans="2:4" hidden="1" x14ac:dyDescent="0.3"/>
    <row r="32" spans="2:4" hidden="1" x14ac:dyDescent="0.3">
      <c r="C32" s="4" t="s">
        <v>25</v>
      </c>
      <c r="D32" s="7">
        <f>IF(1000000000&lt;D29,((D29-1000000000)*30%)+160000000,IF(800000000&lt;D29,((D29-800000000)*25%)+110000000,IF(600000000&lt;D29,((D29-600000000)*20%)+70000000,IF(400000000&lt;D29,((D29-400000000)*15%)+40000000,IF(0&lt;D29,((D29-0)*10%),0)))))</f>
        <v>45280354.898451023</v>
      </c>
    </row>
    <row r="33" spans="3:4" hidden="1" x14ac:dyDescent="0.3">
      <c r="C33" s="4" t="s">
        <v>36</v>
      </c>
      <c r="D33" s="7">
        <f>IF(D30&gt;0,D30*10%,0)</f>
        <v>2426000.00103265</v>
      </c>
    </row>
    <row r="34" spans="3:4" hidden="1" x14ac:dyDescent="0.3"/>
    <row r="35" spans="3:4" hidden="1" x14ac:dyDescent="0.3">
      <c r="C35" s="6" t="s">
        <v>30</v>
      </c>
      <c r="D35" s="7">
        <f>IF(1000000000&lt;D29,((D29-1000000000)*30%)+160000000,0)</f>
        <v>0</v>
      </c>
    </row>
    <row r="36" spans="3:4" hidden="1" x14ac:dyDescent="0.3">
      <c r="C36" s="6" t="s">
        <v>29</v>
      </c>
      <c r="D36" s="7">
        <f>IF(800000000&lt;D29,((D29-800000000)*25%)+110000000,0)</f>
        <v>0</v>
      </c>
    </row>
    <row r="37" spans="3:4" hidden="1" x14ac:dyDescent="0.3">
      <c r="C37" s="6" t="s">
        <v>28</v>
      </c>
      <c r="D37" s="7">
        <f>IF(600000000&lt;D29,((D29-600000000)*20%)+70000000,0)</f>
        <v>0</v>
      </c>
    </row>
    <row r="38" spans="3:4" hidden="1" x14ac:dyDescent="0.3">
      <c r="C38" s="6" t="s">
        <v>27</v>
      </c>
      <c r="D38" s="7">
        <f>IF(400000000&lt;D29,((D29-400000000)*15%)+40000000,0)</f>
        <v>45280354.898451023</v>
      </c>
    </row>
    <row r="39" spans="3:4" hidden="1" x14ac:dyDescent="0.3">
      <c r="C39" s="6" t="s">
        <v>26</v>
      </c>
      <c r="D39" s="7">
        <f>IF(0&lt;D29,((D29-0)*10%),0)</f>
        <v>43520236.598967351</v>
      </c>
    </row>
    <row r="40" spans="3:4" hidden="1" x14ac:dyDescent="0.3"/>
    <row r="41" spans="3:4" hidden="1" x14ac:dyDescent="0.3"/>
  </sheetData>
  <sheetProtection algorithmName="SHA-512" hashValue="fXG/ncPOuHhy5j7GrqunQBPSHU/rOLZvPZ5VH7HVPJCfI2jCc2diQ8IhKacyhJbsdwHNOfhx+3XBU25QGtOf3w==" saltValue="CYZKjdgPQqb0oQuJY4MnHQ==" spinCount="100000" sheet="1" objects="1" scenarios="1"/>
  <mergeCells count="5">
    <mergeCell ref="B5:B11"/>
    <mergeCell ref="B12:B18"/>
    <mergeCell ref="B19:C19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Ali Karimi</cp:lastModifiedBy>
  <cp:lastPrinted>2026-02-10T07:06:10Z</cp:lastPrinted>
  <dcterms:created xsi:type="dcterms:W3CDTF">2025-04-29T08:40:10Z</dcterms:created>
  <dcterms:modified xsi:type="dcterms:W3CDTF">2026-02-10T10:09:25Z</dcterms:modified>
</cp:coreProperties>
</file>